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6" activeTab="10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 (2)" sheetId="7" r:id="rId7"/>
    <sheet name="Conso IS (2)" sheetId="8" r:id="rId8"/>
    <sheet name="Conso Notes (2)" sheetId="9" r:id="rId9"/>
    <sheet name="Conso Equity (2)" sheetId="10" r:id="rId10"/>
    <sheet name="Conso CF (2)" sheetId="11" r:id="rId11"/>
  </sheets>
  <definedNames>
    <definedName name="_xlnm.Print_Area" localSheetId="10">'Conso CF (2)'!$A$5:$H$75</definedName>
    <definedName name="_xlnm.Print_Titles" localSheetId="10">'Conso CF (2)'!$1:$4</definedName>
  </definedNames>
  <calcPr fullCalcOnLoad="1"/>
</workbook>
</file>

<file path=xl/sharedStrings.xml><?xml version="1.0" encoding="utf-8"?>
<sst xmlns="http://schemas.openxmlformats.org/spreadsheetml/2006/main" count="179" uniqueCount="141">
  <si>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</si>
  <si>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</si>
  <si>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</si>
  <si>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</si>
  <si>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</si>
  <si>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</si>
  <si>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</si>
  <si>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</si>
  <si>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</si>
  <si>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</si>
  <si>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</si>
  <si>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</si>
  <si>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</si>
  <si>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</si>
  <si>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</si>
  <si>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</si>
  <si>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</si>
  <si>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</si>
  <si>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</si>
  <si>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</si>
  <si>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</si>
  <si>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</si>
  <si>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</si>
  <si>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</si>
  <si>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</si>
  <si>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</si>
  <si>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</si>
  <si>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</si>
  <si>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</si>
  <si>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</si>
  <si>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</si>
  <si>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</si>
  <si>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</si>
  <si>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</si>
  <si>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</si>
  <si>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</si>
  <si>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</si>
  <si>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</si>
  <si>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</si>
  <si>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</si>
  <si>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</si>
  <si>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</si>
  <si>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</si>
  <si>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</si>
  <si>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</si>
  <si>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</si>
  <si>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</si>
  <si>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</si>
  <si>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</si>
  <si>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</si>
  <si>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</si>
  <si>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</si>
  <si>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</si>
  <si>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</si>
  <si>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</si>
  <si>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</si>
  <si>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</si>
  <si>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</si>
  <si>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</si>
  <si>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</si>
  <si>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</si>
  <si>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</si>
  <si>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</si>
  <si>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</si>
  <si>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</si>
  <si>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</si>
  <si>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</si>
  <si>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</si>
  <si>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</si>
  <si>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</si>
  <si>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</si>
  <si>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</si>
  <si>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</si>
  <si>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</si>
  <si>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</si>
  <si>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</si>
  <si>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</si>
  <si>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</si>
  <si>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</si>
  <si>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</si>
  <si>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</si>
  <si>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</si>
  <si>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</si>
  <si>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</si>
  <si>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</si>
  <si>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</si>
  <si>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</si>
  <si>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</si>
  <si>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</si>
  <si>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</si>
  <si>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</si>
  <si>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</si>
  <si>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</si>
  <si>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</si>
  <si>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</si>
  <si>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</si>
  <si>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</si>
  <si>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</si>
  <si>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Balance as at 31/12/2002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</si>
  <si>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</si>
  <si>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</si>
  <si>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</si>
  <si>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</si>
  <si>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</si>
  <si>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</si>
  <si>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</si>
  <si>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3.  Debtors</t>
  </si>
  <si>
    <t>4.  Creditors</t>
  </si>
  <si>
    <t>5.  Bank Borrowings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</si>
  <si>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</si>
  <si>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</si>
  <si>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</si>
  <si>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</si>
  <si>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</si>
  <si>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Plant and Equipment Written Down</t>
  </si>
  <si>
    <t xml:space="preserve">      Inventories Written Off</t>
  </si>
  <si>
    <t xml:space="preserve">    Provision for Retrenchment Benefits</t>
  </si>
  <si>
    <t xml:space="preserve">    Provision for Retirement Benefits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</si>
  <si>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</si>
  <si>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</si>
  <si>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</si>
  <si>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</si>
  <si>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</si>
  <si>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 xml:space="preserve">    Deposits with a licensed bank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</si>
  <si>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</si>
  <si>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</si>
  <si>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</si>
  <si>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</si>
  <si>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</si>
  <si>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31/12/2003</t>
  </si>
  <si>
    <t>Balance as at 31/12/2003</t>
  </si>
  <si>
    <t>Other Operating Expenses</t>
  </si>
  <si>
    <t>the year ended 2003.</t>
  </si>
  <si>
    <t>The Condensed Consolidated Income Statement should be read in conjunction with the Annual Report for the year ended 2003.</t>
  </si>
  <si>
    <t>Annual Report for the year ended 2003.</t>
  </si>
  <si>
    <t xml:space="preserve">      (Gain) / Loss On Disposal Of Goodwill</t>
  </si>
  <si>
    <t xml:space="preserve">  Proceeds From Sales Of Goodwill</t>
  </si>
  <si>
    <t>Balance as at 31/03/2004</t>
  </si>
  <si>
    <t>30/06/2004</t>
  </si>
  <si>
    <t>2nd Quarter</t>
  </si>
  <si>
    <t>30/06/2003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</si>
</sst>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0_)"/>
    <numFmt numFmtId="168" formatCode="dd/mm/yyyy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7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15" applyNumberFormat="1" applyFont="1" applyAlignment="1">
      <alignment horizontal="center"/>
    </xf>
    <xf numFmtId="166" fontId="3" fillId="0" borderId="2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6" fontId="3" fillId="0" borderId="3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8" fillId="0" borderId="0" xfId="15" applyNumberFormat="1" applyFont="1" applyAlignment="1">
      <alignment/>
    </xf>
    <xf numFmtId="166" fontId="8" fillId="0" borderId="3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66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66" fontId="8" fillId="0" borderId="2" xfId="15" applyNumberFormat="1" applyFont="1" applyBorder="1" applyAlignment="1">
      <alignment/>
    </xf>
    <xf numFmtId="166" fontId="8" fillId="0" borderId="0" xfId="15" applyNumberFormat="1" applyFont="1" applyBorder="1" applyAlignment="1">
      <alignment/>
    </xf>
    <xf numFmtId="166" fontId="9" fillId="0" borderId="0" xfId="15" applyNumberFormat="1" applyFont="1" applyAlignment="1">
      <alignment/>
    </xf>
    <xf numFmtId="166" fontId="8" fillId="0" borderId="4" xfId="15" applyNumberFormat="1" applyFont="1" applyBorder="1" applyAlignment="1">
      <alignment/>
    </xf>
    <xf numFmtId="166" fontId="7" fillId="0" borderId="5" xfId="15" applyNumberFormat="1" applyFont="1" applyBorder="1" applyAlignment="1">
      <alignment/>
    </xf>
    <xf numFmtId="166" fontId="6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66" fontId="7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68" fontId="3" fillId="0" borderId="0" xfId="15" applyNumberFormat="1" applyFont="1" applyAlignment="1" quotePrefix="1">
      <alignment horizontal="center"/>
    </xf>
    <xf numFmtId="168" fontId="3" fillId="0" borderId="0" xfId="0" applyNumberFormat="1" applyFont="1" applyAlignment="1">
      <alignment horizontal="center"/>
    </xf>
    <xf numFmtId="168" fontId="7" fillId="0" borderId="0" xfId="15" applyNumberFormat="1" applyFont="1" applyAlignment="1" quotePrefix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3" sqref="I13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7" customWidth="1"/>
    <col min="4" max="4" width="2.57421875" style="0" customWidth="1"/>
    <col min="5" max="5" width="12.7109375" style="57" customWidth="1"/>
    <col min="6" max="6" width="2.57421875" style="0" customWidth="1"/>
    <col min="7" max="7" width="12.7109375" style="57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 t="s">
        <v>37</v>
      </c>
      <c r="J1" s="14"/>
      <c r="K1" s="14"/>
    </row>
    <row r="2" spans="3:11" s="2" customFormat="1" ht="12.75">
      <c r="C2" s="3" t="s">
        <v>34</v>
      </c>
      <c r="E2" s="3" t="s">
        <v>34</v>
      </c>
      <c r="G2" s="3" t="s">
        <v>35</v>
      </c>
      <c r="I2" s="7" t="s">
        <v>33</v>
      </c>
      <c r="J2" s="14"/>
      <c r="K2" s="7"/>
    </row>
    <row r="3" spans="3:11" s="2" customFormat="1" ht="12.75">
      <c r="C3" s="3" t="s">
        <v>35</v>
      </c>
      <c r="E3" s="3" t="s">
        <v>36</v>
      </c>
      <c r="G3" s="3" t="s">
        <v>39</v>
      </c>
      <c r="I3" s="7" t="s">
        <v>38</v>
      </c>
      <c r="J3" s="14"/>
      <c r="K3" s="7" t="s">
        <v>40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98</v>
      </c>
      <c r="C6" s="54">
        <v>18500000</v>
      </c>
      <c r="E6" s="54">
        <v>1481086</v>
      </c>
      <c r="G6" s="54">
        <v>1700000</v>
      </c>
      <c r="I6" s="12">
        <v>-69024311</v>
      </c>
      <c r="K6" s="9">
        <f>SUM(C6:I6)</f>
        <v>-47343225</v>
      </c>
    </row>
    <row r="8" spans="1:11" ht="12.75">
      <c r="A8" t="s">
        <v>41</v>
      </c>
      <c r="C8" s="55">
        <v>0</v>
      </c>
      <c r="E8" s="55">
        <v>0</v>
      </c>
      <c r="G8" s="55">
        <v>0</v>
      </c>
      <c r="I8" s="13">
        <v>-9916688</v>
      </c>
      <c r="K8" s="11">
        <f>SUM(C8:I8)</f>
        <v>-9916688</v>
      </c>
    </row>
    <row r="10" spans="1:11" ht="12.75">
      <c r="A10" t="s">
        <v>130</v>
      </c>
      <c r="C10" s="54">
        <f>SUM(C6:C8)</f>
        <v>18500000</v>
      </c>
      <c r="E10" s="54">
        <f>SUM(E6:E8)</f>
        <v>1481086</v>
      </c>
      <c r="G10" s="54">
        <f>SUM(G6:G8)</f>
        <v>1700000</v>
      </c>
      <c r="I10" s="12">
        <f>SUM(I6:I8)</f>
        <v>-78940999</v>
      </c>
      <c r="K10" s="9">
        <f>SUM(K6:K8)</f>
        <v>-57259913</v>
      </c>
    </row>
    <row r="12" spans="1:11" ht="12.75">
      <c r="A12" t="s">
        <v>96</v>
      </c>
      <c r="C12" s="56">
        <v>0</v>
      </c>
      <c r="E12" s="56">
        <v>0</v>
      </c>
      <c r="G12" s="56">
        <v>0</v>
      </c>
      <c r="I12" s="13">
        <f>SUM('Conso IS (2)'!I27)</f>
        <v>-2672350</v>
      </c>
      <c r="K12" s="11">
        <f>SUM(C12:I12)</f>
        <v>-2672350</v>
      </c>
    </row>
    <row r="14" spans="1:11" ht="13.5" thickBot="1">
      <c r="A14" t="s">
        <v>137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-81613349</v>
      </c>
      <c r="K14" s="8">
        <f>SUM(K10:K12)</f>
        <v>-59932263</v>
      </c>
    </row>
    <row r="15" ht="13.5" thickTop="1">
      <c r="I15" s="52"/>
    </row>
    <row r="17" ht="12.75">
      <c r="A17" s="23" t="s">
        <v>99</v>
      </c>
    </row>
    <row r="19" ht="12.75">
      <c r="A19" s="6" t="s">
        <v>127</v>
      </c>
    </row>
    <row r="20" ht="12.75">
      <c r="A20" s="6" t="s">
        <v>134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QUARTER ENDED 30 JUNE 2004&amp;R&amp;"Arial,Italic"&amp;8Printed On : &amp;D
&amp;T</oddHeader>
    <oddFooter>&amp;L&amp;"Arial,Italic"&amp;8File : &amp;F  (&amp;A)&amp;R&amp;"Arial,Italic"&amp;16 3&amp;8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8" customWidth="1"/>
    <col min="10" max="10" width="3.57421875" style="26" customWidth="1"/>
    <col min="11" max="11" width="15.57421875" style="24" customWidth="1"/>
  </cols>
  <sheetData>
    <row r="1" spans="5:7" ht="12.75">
      <c r="E1" s="7" t="s">
        <v>62</v>
      </c>
      <c r="F1" s="25"/>
      <c r="G1" s="16" t="s">
        <v>62</v>
      </c>
    </row>
    <row r="2" spans="5:7" ht="12.75">
      <c r="E2" s="28" t="s">
        <v>138</v>
      </c>
      <c r="F2" s="25"/>
      <c r="G2" s="17" t="s">
        <v>129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63</v>
      </c>
    </row>
    <row r="7" spans="1:7" ht="12.75">
      <c r="A7" t="s">
        <v>92</v>
      </c>
      <c r="E7" s="12">
        <f>SUM('Conso IS (2)'!I27)</f>
        <v>-2672350</v>
      </c>
      <c r="G7" s="18">
        <v>-9916688</v>
      </c>
    </row>
    <row r="9" ht="12.75">
      <c r="A9" t="s">
        <v>64</v>
      </c>
    </row>
    <row r="10" spans="1:7" ht="12.75">
      <c r="A10" t="s">
        <v>65</v>
      </c>
      <c r="E10" s="12">
        <v>0</v>
      </c>
      <c r="G10" s="18">
        <v>0</v>
      </c>
    </row>
    <row r="11" spans="1:7" ht="12.75">
      <c r="A11" t="s">
        <v>110</v>
      </c>
      <c r="E11" s="12">
        <v>0</v>
      </c>
      <c r="G11" s="18">
        <v>0</v>
      </c>
    </row>
    <row r="12" spans="1:7" ht="12.75">
      <c r="A12" t="s">
        <v>66</v>
      </c>
      <c r="E12" s="12">
        <v>0</v>
      </c>
      <c r="G12" s="18">
        <v>0</v>
      </c>
    </row>
    <row r="13" spans="1:7" ht="12.75">
      <c r="A13" t="s">
        <v>111</v>
      </c>
      <c r="E13" s="12">
        <v>0</v>
      </c>
      <c r="G13" s="18">
        <v>0</v>
      </c>
    </row>
    <row r="14" spans="1:7" ht="12.75">
      <c r="A14" t="s">
        <v>67</v>
      </c>
      <c r="E14" s="12">
        <v>0</v>
      </c>
      <c r="G14" s="18">
        <v>139942</v>
      </c>
    </row>
    <row r="15" spans="1:7" ht="12.75">
      <c r="A15" t="s">
        <v>68</v>
      </c>
      <c r="E15" s="12">
        <v>0</v>
      </c>
      <c r="G15" s="18">
        <v>-40021</v>
      </c>
    </row>
    <row r="16" spans="1:7" ht="12.75">
      <c r="A16" t="s">
        <v>112</v>
      </c>
      <c r="E16" s="12">
        <v>0</v>
      </c>
      <c r="G16" s="18">
        <v>0</v>
      </c>
    </row>
    <row r="17" spans="1:7" ht="12.75">
      <c r="A17" t="s">
        <v>69</v>
      </c>
      <c r="E17" s="12">
        <v>3022428</v>
      </c>
      <c r="G17" s="18">
        <v>5854507.28</v>
      </c>
    </row>
    <row r="18" spans="1:7" ht="12.75">
      <c r="A18" t="s">
        <v>70</v>
      </c>
      <c r="E18" s="12">
        <v>-715</v>
      </c>
      <c r="G18" s="18">
        <v>-13623.05</v>
      </c>
    </row>
    <row r="19" spans="1:5" ht="12.75">
      <c r="A19" t="s">
        <v>135</v>
      </c>
      <c r="E19" s="12">
        <v>-500000</v>
      </c>
    </row>
    <row r="20" spans="1:7" ht="12.75">
      <c r="A20" t="s">
        <v>113</v>
      </c>
      <c r="E20" s="12">
        <v>0</v>
      </c>
      <c r="G20" s="18">
        <v>0</v>
      </c>
    </row>
    <row r="21" spans="1:7" ht="12.75">
      <c r="A21" t="s">
        <v>114</v>
      </c>
      <c r="E21" s="12">
        <v>0</v>
      </c>
      <c r="G21" s="18">
        <v>0</v>
      </c>
    </row>
    <row r="22" spans="1:7" ht="12.75">
      <c r="A22" t="s">
        <v>71</v>
      </c>
      <c r="E22" s="12">
        <v>0</v>
      </c>
      <c r="G22" s="18">
        <v>0</v>
      </c>
    </row>
    <row r="23" spans="1:7" ht="12.75">
      <c r="A23" t="s">
        <v>115</v>
      </c>
      <c r="E23" s="12">
        <v>0</v>
      </c>
      <c r="G23" s="18">
        <v>0</v>
      </c>
    </row>
    <row r="24" spans="1:7" ht="12.75">
      <c r="A24" t="s">
        <v>124</v>
      </c>
      <c r="E24" s="13">
        <v>0</v>
      </c>
      <c r="G24" s="19">
        <v>-4632.14</v>
      </c>
    </row>
    <row r="26" spans="1:7" ht="12.75">
      <c r="A26" t="s">
        <v>72</v>
      </c>
      <c r="E26" s="12">
        <f>SUM(E7:E24)</f>
        <v>-150637</v>
      </c>
      <c r="G26" s="18">
        <f>SUM(G7:G24)</f>
        <v>-3980514.9099999997</v>
      </c>
    </row>
    <row r="28" spans="1:7" ht="12.75">
      <c r="A28" t="s">
        <v>73</v>
      </c>
      <c r="E28" s="12">
        <v>0</v>
      </c>
      <c r="G28" s="18">
        <v>3346405</v>
      </c>
    </row>
    <row r="29" spans="1:7" ht="12.75">
      <c r="A29" t="s">
        <v>74</v>
      </c>
      <c r="E29" s="12">
        <v>3001</v>
      </c>
      <c r="G29" s="18">
        <v>545927</v>
      </c>
    </row>
    <row r="30" spans="1:7" ht="12.75">
      <c r="A30" t="s">
        <v>75</v>
      </c>
      <c r="E30" s="13">
        <v>-146361</v>
      </c>
      <c r="G30" s="19">
        <v>416443</v>
      </c>
    </row>
    <row r="32" spans="1:7" ht="12.75">
      <c r="A32" t="s">
        <v>76</v>
      </c>
      <c r="E32" s="12">
        <f>SUM(E26:E30)</f>
        <v>-293997</v>
      </c>
      <c r="G32" s="18">
        <v>328262.11</v>
      </c>
    </row>
    <row r="34" spans="1:7" ht="12.75">
      <c r="A34" t="s">
        <v>77</v>
      </c>
      <c r="E34" s="12">
        <v>0</v>
      </c>
      <c r="G34" s="18">
        <v>0</v>
      </c>
    </row>
    <row r="35" spans="1:7" ht="12.75">
      <c r="A35" t="s">
        <v>122</v>
      </c>
      <c r="E35" s="12">
        <v>0</v>
      </c>
      <c r="G35" s="18">
        <v>272819.84</v>
      </c>
    </row>
    <row r="36" spans="1:7" ht="12.75">
      <c r="A36" t="s">
        <v>78</v>
      </c>
      <c r="E36" s="12">
        <v>0</v>
      </c>
      <c r="G36" s="18">
        <v>-123893</v>
      </c>
    </row>
    <row r="37" spans="1:7" ht="12.75">
      <c r="A37" t="s">
        <v>119</v>
      </c>
      <c r="E37" s="12">
        <v>0</v>
      </c>
      <c r="G37" s="18">
        <v>-677993.1</v>
      </c>
    </row>
    <row r="38" spans="1:7" ht="12.75">
      <c r="A38" t="s">
        <v>79</v>
      </c>
      <c r="E38" s="13">
        <v>-30884</v>
      </c>
      <c r="G38" s="19">
        <v>-69168.4</v>
      </c>
    </row>
    <row r="40" spans="1:7" ht="12.75">
      <c r="A40" t="s">
        <v>80</v>
      </c>
      <c r="E40" s="13">
        <f>SUM(E32:E38)</f>
        <v>-324881</v>
      </c>
      <c r="G40" s="19">
        <v>-269972.55</v>
      </c>
    </row>
    <row r="43" ht="12.75">
      <c r="A43" s="1" t="s">
        <v>81</v>
      </c>
    </row>
    <row r="45" spans="1:7" ht="12.75">
      <c r="A45" t="s">
        <v>82</v>
      </c>
      <c r="E45" s="12">
        <v>-530</v>
      </c>
      <c r="G45" s="18">
        <v>-14994</v>
      </c>
    </row>
    <row r="46" spans="1:7" ht="12.75">
      <c r="A46" t="s">
        <v>83</v>
      </c>
      <c r="E46" s="45">
        <v>300</v>
      </c>
      <c r="G46" s="33">
        <v>16740</v>
      </c>
    </row>
    <row r="47" spans="1:7" ht="12.75">
      <c r="A47" t="s">
        <v>136</v>
      </c>
      <c r="E47" s="45">
        <v>500000</v>
      </c>
      <c r="G47" s="33"/>
    </row>
    <row r="48" spans="1:7" ht="12.75">
      <c r="A48" t="s">
        <v>125</v>
      </c>
      <c r="E48" s="13">
        <v>0</v>
      </c>
      <c r="G48" s="19">
        <v>4632.14</v>
      </c>
    </row>
    <row r="50" spans="1:7" ht="12.75">
      <c r="A50" t="s">
        <v>84</v>
      </c>
      <c r="E50" s="13">
        <f>SUM(E45:E48)</f>
        <v>499770</v>
      </c>
      <c r="G50" s="19">
        <v>6378.14</v>
      </c>
    </row>
    <row r="53" ht="12.75">
      <c r="A53" s="1" t="s">
        <v>85</v>
      </c>
    </row>
    <row r="55" spans="1:7" ht="12.75">
      <c r="A55" t="s">
        <v>86</v>
      </c>
      <c r="E55" s="12">
        <v>0</v>
      </c>
      <c r="G55" s="18">
        <v>0</v>
      </c>
    </row>
    <row r="56" spans="1:7" ht="12.75">
      <c r="A56" t="s">
        <v>95</v>
      </c>
      <c r="E56" s="12">
        <v>30144</v>
      </c>
      <c r="G56" s="18">
        <v>67607</v>
      </c>
    </row>
    <row r="57" spans="1:7" ht="12.75">
      <c r="A57" t="s">
        <v>93</v>
      </c>
      <c r="E57" s="12">
        <v>-2286</v>
      </c>
      <c r="G57" s="18">
        <v>-4572</v>
      </c>
    </row>
    <row r="58" spans="1:7" ht="12.75">
      <c r="A58" t="s">
        <v>87</v>
      </c>
      <c r="E58" s="13">
        <v>0</v>
      </c>
      <c r="G58" s="19">
        <v>0</v>
      </c>
    </row>
    <row r="60" spans="1:7" ht="12.75">
      <c r="A60" t="s">
        <v>88</v>
      </c>
      <c r="E60" s="13">
        <f>SUM(E55:E58)</f>
        <v>27858</v>
      </c>
      <c r="G60" s="19">
        <v>63035</v>
      </c>
    </row>
    <row r="63" ht="12.75">
      <c r="A63" s="1" t="s">
        <v>89</v>
      </c>
    </row>
    <row r="64" spans="1:7" ht="12.75">
      <c r="A64" s="1" t="s">
        <v>90</v>
      </c>
      <c r="E64" s="12">
        <f>SUM(E40+E50+E60)</f>
        <v>202747</v>
      </c>
      <c r="G64" s="18">
        <v>-200559.41</v>
      </c>
    </row>
    <row r="66" spans="1:7" ht="12.75">
      <c r="A66" t="s">
        <v>91</v>
      </c>
      <c r="E66" s="13">
        <f>G68</f>
        <v>86370.5900000002</v>
      </c>
      <c r="G66" s="19">
        <v>286930</v>
      </c>
    </row>
    <row r="68" spans="1:7" ht="13.5" thickBot="1">
      <c r="A68" s="1" t="s">
        <v>97</v>
      </c>
      <c r="E68" s="8">
        <f>SUM(E64+E66)</f>
        <v>289117.5900000002</v>
      </c>
      <c r="G68" s="20">
        <v>86370.5900000002</v>
      </c>
    </row>
    <row r="69" ht="13.5" thickTop="1"/>
    <row r="71" ht="12.75">
      <c r="A71" s="23"/>
    </row>
    <row r="72" ht="12.75">
      <c r="A72" s="6" t="s">
        <v>128</v>
      </c>
    </row>
    <row r="73" ht="12.75">
      <c r="A73" s="6" t="s">
        <v>132</v>
      </c>
    </row>
    <row r="74" ht="12.75">
      <c r="A74" s="6"/>
    </row>
  </sheetData>
  <printOptions/>
  <pageMargins left="0.84" right="0" top="1.5" bottom="0.5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CASH FLOW STATEMENT FOR THE SIX MONTHS PERIOD ENDED
 30 JUNE 2004&amp;R&amp;"Arial,Italic"&amp;8Printed On : &amp;D
&amp;T</oddHeader>
    <oddFooter>&amp;L&amp;"Arial,Italic"&amp;8File : &amp;F  (&amp;A)&amp;R&amp;"Arial,Italic"&amp;19 4&amp;8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30" sqref="E30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</cols>
  <sheetData>
    <row r="1" spans="5:7" s="2" customFormat="1" ht="12.75">
      <c r="E1" s="7" t="s">
        <v>42</v>
      </c>
      <c r="F1" s="25"/>
      <c r="G1" s="16" t="s">
        <v>42</v>
      </c>
    </row>
    <row r="2" spans="5:7" s="2" customFormat="1" ht="12.75">
      <c r="E2" s="28" t="s">
        <v>138</v>
      </c>
      <c r="F2" s="25"/>
      <c r="G2" s="17" t="s">
        <v>129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7" ht="12.75">
      <c r="A5" t="s">
        <v>2</v>
      </c>
      <c r="C5" s="4">
        <v>1</v>
      </c>
      <c r="E5" s="12">
        <v>18500000</v>
      </c>
      <c r="G5" s="18">
        <v>18500000</v>
      </c>
    </row>
    <row r="7" spans="1:7" ht="12.75">
      <c r="A7" t="s">
        <v>3</v>
      </c>
      <c r="C7" s="4">
        <v>2</v>
      </c>
      <c r="E7" s="13">
        <f>SUM('Conso Notes (2)'!E20)</f>
        <v>-78432263</v>
      </c>
      <c r="G7" s="19">
        <v>-75759913</v>
      </c>
    </row>
    <row r="9" spans="1:7" ht="12.75">
      <c r="A9" t="s">
        <v>103</v>
      </c>
      <c r="E9" s="12">
        <f>SUM(E5+E7)</f>
        <v>-59932263</v>
      </c>
      <c r="G9" s="18">
        <f>SUM(G5:G7)</f>
        <v>-57259913</v>
      </c>
    </row>
    <row r="11" spans="1:7" ht="12.75">
      <c r="A11" t="s">
        <v>109</v>
      </c>
      <c r="E11" s="13">
        <v>0</v>
      </c>
      <c r="G11" s="19">
        <v>0</v>
      </c>
    </row>
    <row r="13" spans="5:7" ht="13.5" thickBot="1">
      <c r="E13" s="8">
        <f>SUM(E9+E11)</f>
        <v>-59932263</v>
      </c>
      <c r="G13" s="20">
        <f>SUM(G9:G11)</f>
        <v>-57259913</v>
      </c>
    </row>
    <row r="14" ht="13.5" thickTop="1"/>
    <row r="15" ht="12.75">
      <c r="A15" s="6" t="s">
        <v>4</v>
      </c>
    </row>
    <row r="17" ht="12.75">
      <c r="A17" s="1" t="s">
        <v>5</v>
      </c>
    </row>
    <row r="18" spans="1:7" ht="12.75">
      <c r="A18" s="29" t="s">
        <v>102</v>
      </c>
      <c r="E18" s="12">
        <v>4096463</v>
      </c>
      <c r="G18" s="18">
        <v>4095519</v>
      </c>
    </row>
    <row r="19" spans="1:7" ht="12.75">
      <c r="A19" t="s">
        <v>6</v>
      </c>
      <c r="E19" s="12">
        <v>262428.89</v>
      </c>
      <c r="G19" s="18">
        <v>262428.89</v>
      </c>
    </row>
    <row r="20" spans="1:7" ht="12.75">
      <c r="A20" t="s">
        <v>7</v>
      </c>
      <c r="C20" s="4">
        <v>3</v>
      </c>
      <c r="E20" s="12">
        <v>1195011</v>
      </c>
      <c r="G20" s="18">
        <v>1198013</v>
      </c>
    </row>
    <row r="21" spans="1:7" ht="12.75">
      <c r="A21" t="s">
        <v>104</v>
      </c>
      <c r="E21" s="12">
        <v>0</v>
      </c>
      <c r="G21" s="18">
        <v>0</v>
      </c>
    </row>
    <row r="22" spans="1:7" ht="12.75">
      <c r="A22" t="s">
        <v>123</v>
      </c>
      <c r="E22" s="12">
        <v>0</v>
      </c>
      <c r="G22" s="18">
        <v>0</v>
      </c>
    </row>
    <row r="23" spans="1:7" ht="12.75">
      <c r="A23" t="s">
        <v>8</v>
      </c>
      <c r="E23" s="13">
        <v>289118</v>
      </c>
      <c r="G23" s="19">
        <v>86371.33</v>
      </c>
    </row>
    <row r="25" spans="5:7" ht="12.75">
      <c r="E25" s="13">
        <f>SUM(E18:E23)</f>
        <v>5843020.89</v>
      </c>
      <c r="G25" s="19">
        <f>SUM(G18:G24)</f>
        <v>5642332.22</v>
      </c>
    </row>
    <row r="27" ht="12.75">
      <c r="A27" s="1" t="s">
        <v>9</v>
      </c>
    </row>
    <row r="28" spans="1:7" ht="12.75">
      <c r="A28" t="s">
        <v>10</v>
      </c>
      <c r="C28" s="4">
        <v>4</v>
      </c>
      <c r="E28" s="12">
        <f>SUM('Conso Notes (2)'!E45)</f>
        <v>4829939</v>
      </c>
      <c r="G28" s="18">
        <v>4976300</v>
      </c>
    </row>
    <row r="29" spans="1:7" ht="12.75">
      <c r="A29" t="s">
        <v>105</v>
      </c>
      <c r="E29" s="45">
        <v>21332</v>
      </c>
      <c r="F29" s="31"/>
      <c r="G29" s="33">
        <v>23618</v>
      </c>
    </row>
    <row r="30" spans="1:7" ht="12.75">
      <c r="A30" t="s">
        <v>11</v>
      </c>
      <c r="C30" s="4">
        <v>5</v>
      </c>
      <c r="E30" s="12">
        <v>59705095</v>
      </c>
      <c r="G30" s="18">
        <v>56683409.35</v>
      </c>
    </row>
    <row r="31" spans="1:7" ht="12.75">
      <c r="A31" t="s">
        <v>116</v>
      </c>
      <c r="E31" s="12">
        <v>1218918.12</v>
      </c>
      <c r="G31" s="18">
        <v>1218918.12</v>
      </c>
    </row>
    <row r="32" spans="1:7" ht="12.75">
      <c r="A32" s="29" t="s">
        <v>117</v>
      </c>
      <c r="E32" s="13">
        <v>0</v>
      </c>
      <c r="G32" s="19">
        <v>0</v>
      </c>
    </row>
    <row r="34" spans="5:7" ht="12.75">
      <c r="E34" s="13">
        <f>SUM(E28:E32)</f>
        <v>65775284.12</v>
      </c>
      <c r="G34" s="19">
        <f>SUM(G28:G33)</f>
        <v>62902245.47</v>
      </c>
    </row>
    <row r="36" spans="1:7" ht="12.75">
      <c r="A36" t="s">
        <v>12</v>
      </c>
      <c r="E36" s="13">
        <v>-59932263</v>
      </c>
      <c r="G36" s="13">
        <f>SUM(G25-G34)</f>
        <v>-57259913.25</v>
      </c>
    </row>
    <row r="38" spans="5:7" ht="13.5" thickBot="1">
      <c r="E38" s="8">
        <f>SUM(E36)</f>
        <v>-59932263</v>
      </c>
      <c r="G38" s="8">
        <f>SUM(G36)</f>
        <v>-57259913.25</v>
      </c>
    </row>
    <row r="39" ht="13.5" thickTop="1">
      <c r="E39" s="52"/>
    </row>
    <row r="40" spans="5:7" ht="12.75">
      <c r="E40" s="37">
        <f>SUM(E13-E38)</f>
        <v>0</v>
      </c>
      <c r="F40" s="30"/>
      <c r="G40" s="37">
        <f>SUM(G13-G38)</f>
        <v>0.25</v>
      </c>
    </row>
    <row r="41" ht="12.75">
      <c r="F41" s="30"/>
    </row>
    <row r="42" ht="12.75">
      <c r="A42" s="23" t="s">
        <v>99</v>
      </c>
    </row>
    <row r="44" ht="12.75">
      <c r="A44" s="6" t="s">
        <v>126</v>
      </c>
    </row>
    <row r="45" ht="12.75">
      <c r="A45" s="6" t="s">
        <v>132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30TH JUNE 2004&amp;R&amp;"Arial,Italic"&amp;8Printed On : &amp;D
&amp;T</oddHeader>
    <oddFooter>&amp;L&amp;"Arial,Italic"&amp;8File : &amp;F  (&amp;A)&amp;R&amp;"Arial,Italic"&amp;16 &amp;18 1&amp;8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B14">
      <selection activeCell="I22" sqref="I22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4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4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139</v>
      </c>
      <c r="F1" s="25"/>
      <c r="G1" s="41" t="str">
        <f>E1</f>
        <v>2nd Quarter</v>
      </c>
      <c r="H1" s="25"/>
      <c r="I1" s="7" t="s">
        <v>62</v>
      </c>
      <c r="J1" s="25"/>
      <c r="K1" s="41" t="s">
        <v>62</v>
      </c>
    </row>
    <row r="2" spans="5:11" s="2" customFormat="1" ht="12.75">
      <c r="E2" s="28" t="s">
        <v>138</v>
      </c>
      <c r="F2" s="25"/>
      <c r="G2" s="42" t="s">
        <v>140</v>
      </c>
      <c r="H2" s="25"/>
      <c r="I2" s="28" t="str">
        <f>E2</f>
        <v>30/06/2004</v>
      </c>
      <c r="J2" s="25"/>
      <c r="K2" s="42" t="str">
        <f>G2</f>
        <v>30/06/2003</v>
      </c>
    </row>
    <row r="3" spans="3:11" s="2" customFormat="1" ht="12.75">
      <c r="C3" s="2" t="s">
        <v>0</v>
      </c>
      <c r="E3" s="7" t="s">
        <v>1</v>
      </c>
      <c r="F3" s="25"/>
      <c r="G3" s="41" t="s">
        <v>1</v>
      </c>
      <c r="H3" s="25"/>
      <c r="I3" s="7" t="s">
        <v>1</v>
      </c>
      <c r="J3" s="25"/>
      <c r="K3" s="41" t="s">
        <v>1</v>
      </c>
    </row>
    <row r="5" spans="1:11" ht="12.75">
      <c r="A5" t="s">
        <v>24</v>
      </c>
      <c r="E5" s="54">
        <v>0</v>
      </c>
      <c r="G5" s="18">
        <v>77856</v>
      </c>
      <c r="I5" s="54">
        <v>0</v>
      </c>
      <c r="K5" s="18">
        <v>1597791</v>
      </c>
    </row>
    <row r="6" spans="7:11" ht="12.75">
      <c r="G6" s="18"/>
      <c r="K6" s="18"/>
    </row>
    <row r="7" spans="1:11" ht="12.75">
      <c r="A7" t="s">
        <v>25</v>
      </c>
      <c r="E7" s="55">
        <v>0</v>
      </c>
      <c r="G7" s="19">
        <v>-81125</v>
      </c>
      <c r="I7" s="55">
        <v>0</v>
      </c>
      <c r="K7" s="19">
        <v>-1471044</v>
      </c>
    </row>
    <row r="8" spans="7:11" ht="12.75">
      <c r="G8" s="18"/>
      <c r="K8" s="18"/>
    </row>
    <row r="9" spans="1:11" s="1" customFormat="1" ht="12.75">
      <c r="A9" s="1" t="s">
        <v>121</v>
      </c>
      <c r="C9" s="2"/>
      <c r="E9" s="9">
        <f>SUM(E5+E7)</f>
        <v>0</v>
      </c>
      <c r="F9" s="43"/>
      <c r="G9" s="44">
        <f>SUM(G5+G7)</f>
        <v>-3269</v>
      </c>
      <c r="H9" s="43"/>
      <c r="I9" s="9">
        <f>SUM(I5+I7)</f>
        <v>0</v>
      </c>
      <c r="J9" s="43"/>
      <c r="K9" s="44">
        <f>SUM(K5+K7)</f>
        <v>126747</v>
      </c>
    </row>
    <row r="10" spans="7:11" ht="12.75">
      <c r="G10" s="18"/>
      <c r="K10" s="18"/>
    </row>
    <row r="11" spans="1:11" ht="12.75">
      <c r="A11" t="s">
        <v>26</v>
      </c>
      <c r="E11" s="54">
        <v>62215</v>
      </c>
      <c r="G11" s="18">
        <v>154840</v>
      </c>
      <c r="I11" s="54">
        <v>653715</v>
      </c>
      <c r="K11" s="18">
        <v>202184</v>
      </c>
    </row>
    <row r="12" spans="7:11" ht="12.75">
      <c r="G12" s="18"/>
      <c r="K12" s="18"/>
    </row>
    <row r="13" spans="1:11" ht="12.75">
      <c r="A13" t="s">
        <v>27</v>
      </c>
      <c r="E13" s="54">
        <v>0</v>
      </c>
      <c r="G13" s="18">
        <v>-3765</v>
      </c>
      <c r="I13" s="54">
        <v>0</v>
      </c>
      <c r="K13" s="18">
        <v>-57669</v>
      </c>
    </row>
    <row r="14" spans="7:11" ht="12.75">
      <c r="G14" s="18"/>
      <c r="K14" s="18"/>
    </row>
    <row r="15" spans="1:11" ht="12.75">
      <c r="A15" t="s">
        <v>94</v>
      </c>
      <c r="E15" s="54">
        <v>-144481</v>
      </c>
      <c r="G15" s="18">
        <v>-373161</v>
      </c>
      <c r="I15" s="54">
        <v>-303389</v>
      </c>
      <c r="K15" s="18">
        <v>-1020039</v>
      </c>
    </row>
    <row r="16" spans="7:11" ht="12.75">
      <c r="G16" s="18"/>
      <c r="K16" s="18"/>
    </row>
    <row r="17" spans="1:11" ht="12.75">
      <c r="A17" t="s">
        <v>131</v>
      </c>
      <c r="E17" s="55">
        <v>0</v>
      </c>
      <c r="G17" s="19">
        <v>0</v>
      </c>
      <c r="I17" s="55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48</v>
      </c>
      <c r="C19" s="2"/>
      <c r="E19" s="9">
        <f>SUM(E9:E17)</f>
        <v>-82266</v>
      </c>
      <c r="F19" s="43"/>
      <c r="G19" s="53">
        <f>SUM(G9:G17)</f>
        <v>-225355</v>
      </c>
      <c r="H19" s="43"/>
      <c r="I19" s="9">
        <f>SUM(I9:I17)</f>
        <v>350326</v>
      </c>
      <c r="J19" s="43"/>
      <c r="K19" s="53">
        <f>SUM(K9:K17)</f>
        <v>-748777</v>
      </c>
    </row>
    <row r="20" spans="7:11" ht="12.75">
      <c r="G20" s="18"/>
      <c r="K20" s="18"/>
    </row>
    <row r="21" spans="1:11" ht="12.75">
      <c r="A21" t="s">
        <v>43</v>
      </c>
      <c r="E21" s="55">
        <v>-1532152</v>
      </c>
      <c r="G21" s="19">
        <v>-1829566</v>
      </c>
      <c r="I21" s="55">
        <v>-3022676</v>
      </c>
      <c r="K21" s="19">
        <v>-2856766</v>
      </c>
    </row>
    <row r="22" spans="7:11" ht="12.75">
      <c r="G22" s="18"/>
      <c r="K22" s="18"/>
    </row>
    <row r="23" spans="1:11" s="1" customFormat="1" ht="12.75">
      <c r="A23" s="1" t="s">
        <v>120</v>
      </c>
      <c r="C23" s="2"/>
      <c r="E23" s="9">
        <f>SUM(E19:E21)</f>
        <v>-1614418</v>
      </c>
      <c r="F23" s="43"/>
      <c r="G23" s="44">
        <f>SUM(G19:G21)</f>
        <v>-2054921</v>
      </c>
      <c r="H23" s="43"/>
      <c r="I23" s="9">
        <f>SUM(I19:I21)</f>
        <v>-2672350</v>
      </c>
      <c r="J23" s="43"/>
      <c r="K23" s="44">
        <f>SUM(K19:K21)</f>
        <v>-3605543</v>
      </c>
    </row>
    <row r="24" spans="7:11" ht="12.75">
      <c r="G24" s="18"/>
      <c r="K24" s="18"/>
    </row>
    <row r="25" spans="1:11" ht="12.75">
      <c r="A25" t="s">
        <v>28</v>
      </c>
      <c r="E25" s="55">
        <v>0</v>
      </c>
      <c r="G25" s="19">
        <v>0</v>
      </c>
      <c r="I25" s="55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29</v>
      </c>
      <c r="E27" s="8">
        <f>SUM(E23+E25)</f>
        <v>-1614418</v>
      </c>
      <c r="G27" s="20">
        <f>SUM(G23+G25)</f>
        <v>-2054921</v>
      </c>
      <c r="I27" s="8">
        <f>SUM(I23+I25)</f>
        <v>-2672350</v>
      </c>
      <c r="K27" s="20">
        <f>SUM(K23+K25)</f>
        <v>-3605543</v>
      </c>
    </row>
    <row r="28" ht="13.5" thickTop="1"/>
    <row r="31" spans="1:11" s="5" customFormat="1" ht="12.75">
      <c r="A31" s="5" t="s">
        <v>32</v>
      </c>
      <c r="C31" s="10"/>
      <c r="E31" s="46"/>
      <c r="F31" s="27"/>
      <c r="G31" s="21"/>
      <c r="H31" s="27"/>
      <c r="I31" s="46"/>
      <c r="J31" s="27"/>
      <c r="K31" s="21"/>
    </row>
    <row r="32" spans="1:11" s="5" customFormat="1" ht="12.75">
      <c r="A32" s="5" t="s">
        <v>31</v>
      </c>
      <c r="C32" s="10"/>
      <c r="E32" s="47">
        <f>SUM(-E23/18500000*100)</f>
        <v>8.726583783783784</v>
      </c>
      <c r="F32" s="27"/>
      <c r="G32" s="21">
        <f>SUM(-G23/18500000*100)</f>
        <v>11.10768108108108</v>
      </c>
      <c r="H32" s="27"/>
      <c r="I32" s="47">
        <f>SUM(-I23/18500000*100)</f>
        <v>14.445135135135134</v>
      </c>
      <c r="J32" s="27"/>
      <c r="K32" s="21">
        <f>SUM(-K23/18500000*100)</f>
        <v>19.489421621621624</v>
      </c>
    </row>
    <row r="33" spans="1:11" s="5" customFormat="1" ht="13.5" thickBot="1">
      <c r="A33" s="5" t="s">
        <v>30</v>
      </c>
      <c r="C33" s="10"/>
      <c r="E33" s="48">
        <f>SUM(-E27/18500000*100)</f>
        <v>8.726583783783784</v>
      </c>
      <c r="F33" s="27"/>
      <c r="G33" s="22">
        <f>SUM(-G27/18500000*100)</f>
        <v>11.10768108108108</v>
      </c>
      <c r="H33" s="27"/>
      <c r="I33" s="48">
        <f>SUM(-I27/18500000*100)</f>
        <v>14.445135135135134</v>
      </c>
      <c r="J33" s="27"/>
      <c r="K33" s="22">
        <f>SUM(-K27/18500000*100)</f>
        <v>19.489421621621624</v>
      </c>
    </row>
    <row r="34" ht="13.5" thickTop="1"/>
    <row r="36" ht="12.75">
      <c r="A36" s="23" t="s">
        <v>99</v>
      </c>
    </row>
    <row r="38" ht="12.75">
      <c r="A38" s="6" t="s">
        <v>133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QUARTER ENDED
 30TH JUNE 2004&amp;R&amp;"Arial,Italic"&amp;8Printed On : &amp;D
&amp;T</oddHeader>
    <oddFooter>&amp;L&amp;"Arial,Italic"&amp;8File : &amp;F  (&amp;A)&amp;R&amp;"Arial,Italic"&amp;16 2&amp;8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1">
      <selection activeCell="E81" sqref="E81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8" customWidth="1"/>
    <col min="7" max="7" width="15.57421875" style="18" customWidth="1"/>
  </cols>
  <sheetData>
    <row r="1" spans="5:7" ht="12.75">
      <c r="E1" s="7" t="s">
        <v>42</v>
      </c>
      <c r="F1" s="14"/>
      <c r="G1" s="16" t="s">
        <v>42</v>
      </c>
    </row>
    <row r="2" spans="5:7" ht="12.75">
      <c r="E2" s="59">
        <v>38168</v>
      </c>
      <c r="F2" s="60"/>
      <c r="G2" s="61">
        <v>37986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100</v>
      </c>
    </row>
    <row r="6" ht="12.75">
      <c r="A6" s="1"/>
    </row>
    <row r="7" ht="12.75">
      <c r="A7" t="s">
        <v>13</v>
      </c>
    </row>
    <row r="8" spans="1:7" ht="13.5" thickBot="1">
      <c r="A8" t="s">
        <v>14</v>
      </c>
      <c r="E8" s="49">
        <v>30000000</v>
      </c>
      <c r="G8" s="32">
        <v>30000000</v>
      </c>
    </row>
    <row r="9" ht="13.5" thickTop="1"/>
    <row r="10" ht="12.75">
      <c r="A10" t="s">
        <v>15</v>
      </c>
    </row>
    <row r="11" spans="1:7" ht="13.5" thickBot="1">
      <c r="A11" t="s">
        <v>47</v>
      </c>
      <c r="E11" s="8">
        <v>18500000</v>
      </c>
      <c r="G11" s="20">
        <v>18500000</v>
      </c>
    </row>
    <row r="12" ht="13.5" thickTop="1"/>
    <row r="14" ht="12.75">
      <c r="A14" s="1" t="s">
        <v>101</v>
      </c>
    </row>
    <row r="15" ht="12.75">
      <c r="E15" s="52"/>
    </row>
    <row r="16" spans="1:7" ht="12.75">
      <c r="A16" t="s">
        <v>16</v>
      </c>
      <c r="E16" s="12">
        <v>1481086</v>
      </c>
      <c r="G16" s="18">
        <v>1481086</v>
      </c>
    </row>
    <row r="17" spans="1:7" ht="12.75">
      <c r="A17" t="s">
        <v>17</v>
      </c>
      <c r="E17" s="12">
        <f>SUM('Conso Equity (2)'!I14)</f>
        <v>-81613349</v>
      </c>
      <c r="G17" s="18">
        <f>SUM('Conso Equity (2)'!I10)</f>
        <v>-78940999</v>
      </c>
    </row>
    <row r="18" spans="1:7" ht="12.75">
      <c r="A18" t="s">
        <v>18</v>
      </c>
      <c r="E18" s="13">
        <v>1700000</v>
      </c>
      <c r="G18" s="19">
        <v>1700000</v>
      </c>
    </row>
    <row r="20" spans="5:7" ht="13.5" thickBot="1">
      <c r="E20" s="8">
        <f>SUM(E16:E18)</f>
        <v>-78432263</v>
      </c>
      <c r="G20" s="20">
        <f>SUM(G16:G18)</f>
        <v>-75759913</v>
      </c>
    </row>
    <row r="21" ht="13.5" thickTop="1">
      <c r="E21" s="52"/>
    </row>
    <row r="23" ht="12.75">
      <c r="A23" s="1" t="s">
        <v>106</v>
      </c>
    </row>
    <row r="25" spans="1:7" ht="12.75">
      <c r="A25" t="s">
        <v>19</v>
      </c>
      <c r="E25" s="12">
        <f>790484+31983-2001</f>
        <v>820466</v>
      </c>
      <c r="G25" s="18">
        <v>826467</v>
      </c>
    </row>
    <row r="26" spans="1:7" ht="12.75">
      <c r="A26" t="s">
        <v>20</v>
      </c>
      <c r="E26" s="13">
        <f>-31761.22-654154</f>
        <v>-685915.22</v>
      </c>
      <c r="G26" s="19">
        <v>-685915</v>
      </c>
    </row>
    <row r="28" spans="5:7" ht="12.75">
      <c r="E28" s="13">
        <f>SUM(E25:E26)</f>
        <v>134550.78000000003</v>
      </c>
      <c r="G28" s="19">
        <f>SUM(G25:G26)</f>
        <v>140552</v>
      </c>
    </row>
    <row r="29" spans="5:7" ht="12.75">
      <c r="E29" s="45"/>
      <c r="G29" s="33"/>
    </row>
    <row r="30" spans="1:7" ht="12.75">
      <c r="A30" t="s">
        <v>21</v>
      </c>
      <c r="E30" s="45">
        <v>1212763</v>
      </c>
      <c r="G30" s="33">
        <v>1209764</v>
      </c>
    </row>
    <row r="31" spans="1:7" ht="12.75">
      <c r="A31" t="s">
        <v>20</v>
      </c>
      <c r="E31" s="13">
        <v>-152303</v>
      </c>
      <c r="G31" s="19">
        <v>-152303</v>
      </c>
    </row>
    <row r="33" spans="5:7" ht="12.75">
      <c r="E33" s="13">
        <f>SUM(E30:E31)</f>
        <v>1060460</v>
      </c>
      <c r="G33" s="19">
        <f>SUM(G30:G31)</f>
        <v>1057461</v>
      </c>
    </row>
    <row r="36" spans="5:7" ht="13.5" thickBot="1">
      <c r="E36" s="8">
        <f>SUM(E28+E33)</f>
        <v>1195010.78</v>
      </c>
      <c r="G36" s="20">
        <f>SUM(G28+G33)</f>
        <v>1198013</v>
      </c>
    </row>
    <row r="37" ht="13.5" thickTop="1"/>
    <row r="39" ht="12.75">
      <c r="A39" s="1" t="s">
        <v>107</v>
      </c>
    </row>
    <row r="41" spans="1:7" ht="12.75">
      <c r="A41" t="s">
        <v>22</v>
      </c>
      <c r="E41" s="12">
        <v>891380</v>
      </c>
      <c r="G41" s="18">
        <v>891380</v>
      </c>
    </row>
    <row r="42" spans="1:7" ht="12.75">
      <c r="A42" t="s">
        <v>23</v>
      </c>
      <c r="E42" s="45">
        <f>3717950-58261+13500</f>
        <v>3673189</v>
      </c>
      <c r="F42" s="40"/>
      <c r="G42" s="33">
        <v>3819550</v>
      </c>
    </row>
    <row r="43" spans="1:7" ht="12.75">
      <c r="A43" t="s">
        <v>44</v>
      </c>
      <c r="C43" s="4" t="s">
        <v>118</v>
      </c>
      <c r="E43" s="13">
        <v>265370</v>
      </c>
      <c r="G43" s="19">
        <v>265370</v>
      </c>
    </row>
    <row r="45" spans="5:7" ht="13.5" thickBot="1">
      <c r="E45" s="8">
        <f>SUM(E41:E43)</f>
        <v>4829939</v>
      </c>
      <c r="G45" s="20">
        <f>SUM(G41:G44)</f>
        <v>4976300</v>
      </c>
    </row>
    <row r="46" ht="13.5" thickTop="1"/>
    <row r="47" spans="1:7" s="5" customFormat="1" ht="12.75">
      <c r="A47" s="5" t="s">
        <v>45</v>
      </c>
      <c r="C47" s="10"/>
      <c r="E47" s="46"/>
      <c r="F47" s="39"/>
      <c r="G47" s="34"/>
    </row>
    <row r="48" spans="1:7" s="5" customFormat="1" ht="12.75">
      <c r="A48" s="5" t="s">
        <v>46</v>
      </c>
      <c r="C48" s="10"/>
      <c r="E48" s="46"/>
      <c r="F48" s="39"/>
      <c r="G48" s="34"/>
    </row>
    <row r="51" spans="1:7" ht="12.75">
      <c r="A51" s="1"/>
      <c r="E51" s="7" t="s">
        <v>42</v>
      </c>
      <c r="F51" s="14"/>
      <c r="G51" s="16" t="s">
        <v>42</v>
      </c>
    </row>
    <row r="52" spans="1:7" ht="12.75">
      <c r="A52" s="1"/>
      <c r="E52" s="59">
        <v>38168</v>
      </c>
      <c r="F52" s="60"/>
      <c r="G52" s="61">
        <v>37986</v>
      </c>
    </row>
    <row r="53" spans="5:7" s="2" customFormat="1" ht="12.75">
      <c r="E53" s="7" t="s">
        <v>1</v>
      </c>
      <c r="F53" s="14"/>
      <c r="G53" s="16" t="s">
        <v>1</v>
      </c>
    </row>
    <row r="54" spans="5:7" s="2" customFormat="1" ht="12.75">
      <c r="E54" s="7"/>
      <c r="F54" s="14"/>
      <c r="G54" s="16"/>
    </row>
    <row r="55" ht="12.75">
      <c r="A55" s="1" t="s">
        <v>108</v>
      </c>
    </row>
    <row r="56" spans="5:7" s="2" customFormat="1" ht="12.75">
      <c r="E56" s="7"/>
      <c r="F56" s="14"/>
      <c r="G56" s="16"/>
    </row>
    <row r="57" spans="1:7" s="5" customFormat="1" ht="12.75">
      <c r="A57" s="23" t="s">
        <v>49</v>
      </c>
      <c r="C57" s="10"/>
      <c r="E57" s="46"/>
      <c r="F57" s="39"/>
      <c r="G57" s="34"/>
    </row>
    <row r="58" spans="1:7" ht="12.75">
      <c r="A58" t="s">
        <v>50</v>
      </c>
      <c r="E58" s="12">
        <f>G58</f>
        <v>892831</v>
      </c>
      <c r="G58" s="18">
        <v>892831</v>
      </c>
    </row>
    <row r="59" spans="1:7" ht="12.75">
      <c r="A59" t="s">
        <v>51</v>
      </c>
      <c r="E59" s="12">
        <v>252721</v>
      </c>
      <c r="G59" s="18">
        <v>205123</v>
      </c>
    </row>
    <row r="60" spans="1:7" ht="12.75">
      <c r="A60" t="s">
        <v>52</v>
      </c>
      <c r="E60" s="12">
        <f>G60</f>
        <v>1458274</v>
      </c>
      <c r="G60" s="18">
        <v>1458274</v>
      </c>
    </row>
    <row r="61" spans="1:7" ht="12.75">
      <c r="A61" t="s">
        <v>51</v>
      </c>
      <c r="E61" s="12">
        <v>712111</v>
      </c>
      <c r="G61" s="18">
        <v>590757</v>
      </c>
    </row>
    <row r="62" ht="12.75">
      <c r="A62" t="s">
        <v>53</v>
      </c>
    </row>
    <row r="63" spans="1:7" ht="12.75">
      <c r="A63" t="s">
        <v>54</v>
      </c>
      <c r="E63" s="12">
        <v>30000000</v>
      </c>
      <c r="G63" s="18">
        <v>30000000</v>
      </c>
    </row>
    <row r="64" spans="1:7" ht="12.75">
      <c r="A64" t="s">
        <v>51</v>
      </c>
      <c r="E64" s="12">
        <v>18948590</v>
      </c>
      <c r="G64" s="18">
        <v>16410864</v>
      </c>
    </row>
    <row r="66" spans="5:7" ht="12.75">
      <c r="E66" s="50">
        <f>SUM(E58:E64)</f>
        <v>52264527</v>
      </c>
      <c r="G66" s="35">
        <f>SUM(G58:G64)</f>
        <v>49557849</v>
      </c>
    </row>
    <row r="68" ht="12.75">
      <c r="A68" s="23" t="s">
        <v>55</v>
      </c>
    </row>
    <row r="69" spans="1:7" ht="12.75">
      <c r="A69" t="s">
        <v>56</v>
      </c>
      <c r="E69" s="12">
        <f>G69</f>
        <v>3777198</v>
      </c>
      <c r="G69" s="18">
        <v>3777198</v>
      </c>
    </row>
    <row r="70" spans="1:7" ht="12.75">
      <c r="A70" t="s">
        <v>51</v>
      </c>
      <c r="E70" s="12">
        <v>1282257</v>
      </c>
      <c r="G70" s="18">
        <v>1042393</v>
      </c>
    </row>
    <row r="71" spans="1:7" ht="12.75">
      <c r="A71" t="s">
        <v>57</v>
      </c>
      <c r="E71" s="12">
        <v>1500000</v>
      </c>
      <c r="G71" s="18">
        <v>1500000</v>
      </c>
    </row>
    <row r="72" spans="1:7" ht="12.75">
      <c r="A72" t="s">
        <v>51</v>
      </c>
      <c r="E72" s="12">
        <v>214938</v>
      </c>
      <c r="G72" s="18">
        <v>169938</v>
      </c>
    </row>
    <row r="73" spans="1:7" ht="12.75">
      <c r="A73" t="s">
        <v>58</v>
      </c>
      <c r="E73" s="12">
        <v>666175</v>
      </c>
      <c r="G73" s="18">
        <v>636031</v>
      </c>
    </row>
    <row r="75" spans="5:7" ht="12.75">
      <c r="E75" s="50">
        <f>SUM(E69:E74)</f>
        <v>7440568</v>
      </c>
      <c r="G75" s="35">
        <f>SUM(G69:G74)</f>
        <v>7125560</v>
      </c>
    </row>
    <row r="78" spans="1:7" ht="12.75">
      <c r="A78" t="s">
        <v>59</v>
      </c>
      <c r="E78" s="12">
        <f>SUM(E66)</f>
        <v>52264527</v>
      </c>
      <c r="G78" s="18">
        <f>SUM(G66)</f>
        <v>49557849</v>
      </c>
    </row>
    <row r="79" spans="1:7" ht="12.75">
      <c r="A79" t="s">
        <v>60</v>
      </c>
      <c r="E79" s="12">
        <f>SUM(E75)</f>
        <v>7440568</v>
      </c>
      <c r="G79" s="18">
        <f>SUM(G75)</f>
        <v>7125560</v>
      </c>
    </row>
    <row r="81" spans="1:7" ht="13.5" thickBot="1">
      <c r="A81" s="1" t="s">
        <v>61</v>
      </c>
      <c r="E81" s="51">
        <f>SUM(E78:E79)</f>
        <v>59705095</v>
      </c>
      <c r="G81" s="36">
        <f>SUM(G78:G79)</f>
        <v>56683409</v>
      </c>
    </row>
    <row r="82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AT 30TH JUNE  2004&amp;R&amp;"Arial,Italic"&amp;16 &amp;8Printed On : &amp;D
&amp;T</oddHeader>
    <oddFooter>&amp;L&amp;"Arial,Italic"&amp;8File : &amp;F  (&amp;A)&amp;R&amp;"Arial,Italic"&amp;16 5&amp;8
Page &amp;P of &amp;N</oddFooter>
  </headerFooter>
  <rowBreaks count="3" manualBreakCount="3">
    <brk id="49" max="255" man="1"/>
    <brk id="9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2004-08-23T06:44:15Z</cp:lastPrinted>
  <dcterms:created xsi:type="dcterms:W3CDTF">2001-05-14T01:22:37Z</dcterms:created>
  <dcterms:modified xsi:type="dcterms:W3CDTF">2004-08-27T01:59:49Z</dcterms:modified>
  <cp:category/>
  <cp:version/>
  <cp:contentType/>
  <cp:contentStatus/>
</cp:coreProperties>
</file>